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EMS\Ano de 2025\Disciplinas\Programação de Computadores II\Notas e Faltas\"/>
    </mc:Choice>
  </mc:AlternateContent>
  <xr:revisionPtr revIDLastSave="0" documentId="13_ncr:1_{F97814B9-68FD-42E5-95B3-8CA31A6191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e Falta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19" i="1"/>
  <c r="D18" i="1"/>
  <c r="D17" i="1"/>
  <c r="D15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D24" i="1"/>
  <c r="I20" i="1"/>
  <c r="K20" i="1"/>
  <c r="M20" i="1"/>
  <c r="I19" i="1"/>
  <c r="K19" i="1"/>
  <c r="N19" i="1"/>
  <c r="M19" i="1"/>
  <c r="I27" i="1"/>
  <c r="I26" i="1"/>
  <c r="I25" i="1"/>
  <c r="I24" i="1"/>
  <c r="I23" i="1"/>
  <c r="I22" i="1"/>
  <c r="I21" i="1"/>
  <c r="I18" i="1"/>
  <c r="I17" i="1"/>
  <c r="I16" i="1"/>
  <c r="I15" i="1"/>
  <c r="I14" i="1"/>
  <c r="I13" i="1"/>
  <c r="I12" i="1"/>
  <c r="I11" i="1"/>
  <c r="I10" i="1"/>
  <c r="I9" i="1"/>
  <c r="K27" i="1"/>
  <c r="N27" i="1"/>
  <c r="M27" i="1"/>
  <c r="K26" i="1"/>
  <c r="N26" i="1"/>
  <c r="M26" i="1"/>
  <c r="K25" i="1"/>
  <c r="N25" i="1"/>
  <c r="M25" i="1"/>
  <c r="K23" i="1"/>
  <c r="N23" i="1"/>
  <c r="M23" i="1"/>
  <c r="K13" i="1"/>
  <c r="M13" i="1"/>
  <c r="K16" i="1"/>
  <c r="M16" i="1"/>
  <c r="N16" i="1"/>
  <c r="K11" i="1"/>
  <c r="N11" i="1"/>
  <c r="K14" i="1"/>
  <c r="M14" i="1"/>
  <c r="K21" i="1"/>
  <c r="N21" i="1"/>
  <c r="K22" i="1"/>
  <c r="N22" i="1"/>
  <c r="K15" i="1"/>
  <c r="K12" i="1"/>
  <c r="M11" i="1"/>
  <c r="N14" i="1"/>
  <c r="N15" i="1"/>
  <c r="M15" i="1"/>
  <c r="N13" i="1"/>
  <c r="M12" i="1"/>
  <c r="N12" i="1"/>
  <c r="M21" i="1"/>
  <c r="N20" i="1"/>
  <c r="M22" i="1"/>
  <c r="K17" i="1"/>
  <c r="M17" i="1"/>
  <c r="K10" i="1"/>
  <c r="M10" i="1"/>
  <c r="K18" i="1"/>
  <c r="M18" i="1"/>
  <c r="K9" i="1"/>
  <c r="M9" i="1"/>
  <c r="N17" i="1"/>
  <c r="N10" i="1"/>
  <c r="N18" i="1"/>
  <c r="N9" i="1"/>
  <c r="K24" i="1"/>
  <c r="M24" i="1"/>
  <c r="N24" i="1"/>
</calcChain>
</file>

<file path=xl/sharedStrings.xml><?xml version="1.0" encoding="utf-8"?>
<sst xmlns="http://schemas.openxmlformats.org/spreadsheetml/2006/main" count="58" uniqueCount="36">
  <si>
    <r>
      <t>1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semestre</t>
    </r>
  </si>
  <si>
    <t>N1</t>
  </si>
  <si>
    <t>N2</t>
  </si>
  <si>
    <t>-</t>
  </si>
  <si>
    <r>
      <rPr>
        <b/>
        <sz val="11"/>
        <color theme="1"/>
        <rFont val="Calibri"/>
        <family val="2"/>
      </rPr>
      <t>2°</t>
    </r>
    <r>
      <rPr>
        <b/>
        <sz val="11"/>
        <color theme="1"/>
        <rFont val="Calibri"/>
        <family val="2"/>
        <scheme val="minor"/>
      </rPr>
      <t xml:space="preserve"> semestre</t>
    </r>
  </si>
  <si>
    <t>RESULTADO</t>
  </si>
  <si>
    <t>MÉDIA FINAL</t>
  </si>
  <si>
    <t>MÉDIA ANUAL</t>
  </si>
  <si>
    <t>OPTATIVA</t>
  </si>
  <si>
    <t>NOTA EXAME</t>
  </si>
  <si>
    <r>
      <t>N1 = Média 1</t>
    </r>
    <r>
      <rPr>
        <sz val="11"/>
        <color theme="1"/>
        <rFont val="Calibri"/>
        <family val="2"/>
      </rPr>
      <t>° semestre</t>
    </r>
    <r>
      <rPr>
        <sz val="11"/>
        <color theme="1"/>
        <rFont val="Calibri"/>
        <family val="2"/>
        <scheme val="minor"/>
      </rPr>
      <t xml:space="preserve"> = (soma das notas obtidas nos n trabalhos) / n</t>
    </r>
  </si>
  <si>
    <r>
      <t>N2 = Média 2</t>
    </r>
    <r>
      <rPr>
        <sz val="11"/>
        <color theme="1"/>
        <rFont val="Calibri"/>
        <family val="2"/>
      </rPr>
      <t>° semestre</t>
    </r>
    <r>
      <rPr>
        <sz val="11"/>
        <color theme="1"/>
        <rFont val="Calibri"/>
        <family val="2"/>
        <scheme val="minor"/>
      </rPr>
      <t xml:space="preserve"> = (soma das notas obtidas nos m trabalhos) / m</t>
    </r>
  </si>
  <si>
    <t>ANTONIO LUCAS WANZELER CALDAS</t>
  </si>
  <si>
    <t>ARTHUR CARVALHO MARQUES</t>
  </si>
  <si>
    <t>ARTHUR CLAPIS AGUIAR</t>
  </si>
  <si>
    <t>CAUÊ MENDONÇA MAGELA DO Ó</t>
  </si>
  <si>
    <t xml:space="preserve">EDUARDO PAES GOMES	</t>
  </si>
  <si>
    <t>FREDERICO EDUARDO DE LIMA E SILVA FACCIN</t>
  </si>
  <si>
    <t xml:space="preserve">GABRIELA MARCULINO DA SILVA	</t>
  </si>
  <si>
    <t>GABRIEL DE OLIVEIRA MENDONCA FERREIRA</t>
  </si>
  <si>
    <t>GUILHERME DOS SANTOS FARIA</t>
  </si>
  <si>
    <t>JOAO FRANCISCO CIRILO LEMES</t>
  </si>
  <si>
    <t xml:space="preserve">JOÃO PEDRO AMARO PIPPUS	</t>
  </si>
  <si>
    <t>LUCAS GABRIEL SANTOS AMORIM DE OLIVEIRA</t>
  </si>
  <si>
    <t>PAULO ROCHA PEDRO NETTO</t>
  </si>
  <si>
    <t xml:space="preserve">PEDRO HENRIQUE KAIPER SILVA	</t>
  </si>
  <si>
    <t>PEDRO HENRIQUE MATIAS AGUILAR</t>
  </si>
  <si>
    <t xml:space="preserve">RAYAN TEIXEIRA DA SILVA	</t>
  </si>
  <si>
    <t>THAYNNE DE OLIVEIRA MISTRAL</t>
  </si>
  <si>
    <t>VINICIUS DE ARAUJO MOTA</t>
  </si>
  <si>
    <t>ANA JÚLIA FURTADO VASCONCELOS</t>
  </si>
  <si>
    <t>Atividade 1 - Cálculo de um somatório: fazer na sala. Valor: 0 a 10,0. Data: 31/03/2025.</t>
  </si>
  <si>
    <t>Atividade 3</t>
  </si>
  <si>
    <t>Atividade 3: fazer na sala. Valor: 0 a 10,0. Data: 28/04/2025.</t>
  </si>
  <si>
    <t>Atividade 1+Bônus</t>
  </si>
  <si>
    <t>Bônus (Atividade 2 - Cálculo de um somatório - Flashback): fazer na sala. Valor: 0 a 10,0. A nota obtida nesta atividade acrescentará até 5,0 pontos na nota obtida na Atividade 1. Data: 07/04/2025.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</si>
</sst>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1" applyNumberFormat="0" applyAlignment="0" applyProtection="0"/>
    <xf numFmtId="0" fontId="4" fillId="22" borderId="2" applyNumberFormat="0" applyAlignment="0" applyProtection="0"/>
    <xf numFmtId="0" fontId="5" fillId="0" borderId="3" applyNumberFormat="0" applyFill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1" fillId="31" borderId="4" applyNumberFormat="0" applyFont="0" applyAlignment="0" applyProtection="0"/>
    <xf numFmtId="0" fontId="9" fillId="32" borderId="0" applyNumberFormat="0" applyBorder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8">
    <xf numFmtId="0" fontId="0" fillId="0" borderId="0" xfId="0"/>
    <xf numFmtId="0" fontId="17" fillId="0" borderId="12" xfId="0" applyFont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2" fontId="0" fillId="33" borderId="13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33" borderId="13" xfId="0" applyFill="1" applyBorder="1"/>
    <xf numFmtId="0" fontId="0" fillId="0" borderId="0" xfId="0" quotePrefix="1"/>
    <xf numFmtId="2" fontId="0" fillId="0" borderId="0" xfId="0" applyNumberFormat="1"/>
    <xf numFmtId="0" fontId="17" fillId="0" borderId="11" xfId="0" applyFon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left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0" builtinId="28" customBuiltin="1"/>
    <cellStyle name="Normal" xfId="0" builtinId="0"/>
    <cellStyle name="Nota" xfId="31" builtinId="10" customBuiltin="1"/>
    <cellStyle name="Ruim" xfId="32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P36"/>
  <sheetViews>
    <sheetView tabSelected="1" topLeftCell="A4" zoomScaleNormal="100" workbookViewId="0">
      <selection activeCell="D19" sqref="D19"/>
    </sheetView>
  </sheetViews>
  <sheetFormatPr defaultRowHeight="15" x14ac:dyDescent="0.25"/>
  <cols>
    <col min="1" max="1" width="9.140625" customWidth="1"/>
    <col min="3" max="3" width="43.5703125" customWidth="1"/>
    <col min="4" max="4" width="24" customWidth="1"/>
    <col min="5" max="5" width="11" bestFit="1" customWidth="1"/>
    <col min="7" max="7" width="8.85546875" customWidth="1"/>
    <col min="8" max="9" width="12.28515625" bestFit="1" customWidth="1"/>
    <col min="10" max="10" width="12.28515625" customWidth="1"/>
    <col min="11" max="11" width="13.42578125" bestFit="1" customWidth="1"/>
    <col min="12" max="13" width="13.42578125" customWidth="1"/>
    <col min="14" max="14" width="11.7109375" bestFit="1" customWidth="1"/>
    <col min="15" max="15" width="23.28515625" customWidth="1"/>
    <col min="16" max="16" width="12.140625" bestFit="1" customWidth="1"/>
    <col min="21" max="21" width="11" bestFit="1" customWidth="1"/>
    <col min="22" max="22" width="10.42578125" bestFit="1" customWidth="1"/>
  </cols>
  <sheetData>
    <row r="6" spans="3:15" ht="15.75" thickBot="1" x14ac:dyDescent="0.3"/>
    <row r="7" spans="3:15" ht="15.75" thickBot="1" x14ac:dyDescent="0.3">
      <c r="D7" s="10" t="s">
        <v>0</v>
      </c>
      <c r="E7" s="17"/>
      <c r="F7" s="15" t="s">
        <v>4</v>
      </c>
      <c r="G7" s="16"/>
      <c r="H7" s="13" t="s">
        <v>1</v>
      </c>
      <c r="I7" s="13" t="s">
        <v>2</v>
      </c>
      <c r="J7" s="13" t="s">
        <v>8</v>
      </c>
      <c r="K7" s="13" t="s">
        <v>7</v>
      </c>
      <c r="L7" s="13" t="s">
        <v>9</v>
      </c>
      <c r="M7" s="13" t="s">
        <v>6</v>
      </c>
      <c r="N7" s="13" t="s">
        <v>5</v>
      </c>
    </row>
    <row r="8" spans="3:15" x14ac:dyDescent="0.25">
      <c r="D8" s="1" t="s">
        <v>34</v>
      </c>
      <c r="E8" s="1" t="s">
        <v>32</v>
      </c>
      <c r="F8" s="1"/>
      <c r="G8" s="1"/>
      <c r="H8" s="14"/>
      <c r="I8" s="14" t="s">
        <v>2</v>
      </c>
      <c r="J8" s="14"/>
      <c r="K8" s="14"/>
      <c r="L8" s="14"/>
      <c r="M8" s="14"/>
      <c r="N8" s="14"/>
    </row>
    <row r="9" spans="3:15" x14ac:dyDescent="0.25">
      <c r="C9" s="6" t="s">
        <v>30</v>
      </c>
      <c r="D9" s="2">
        <v>9.6</v>
      </c>
      <c r="E9" s="2"/>
      <c r="F9" s="2"/>
      <c r="G9" s="2"/>
      <c r="H9" s="4">
        <f>SUM(D9:E9)/(COUNTA(D9:E9)+COUNTBLANK(D9:E9))</f>
        <v>4.8</v>
      </c>
      <c r="I9" s="4">
        <f t="shared" ref="I9:I27" si="0">SUM(F9:G9)/(COUNTA(F9:G9)+COUNTBLANK(F9:G9))</f>
        <v>0</v>
      </c>
      <c r="J9" s="2"/>
      <c r="K9" s="3">
        <f>IF(NOT(AND(ISNUMBER(H9),ISNUMBER(I9))),
         "INCOMPLETA",
         IF(MIN(H9,I9)&gt;J9,
              (H9+I9)/2,
             ((H9+I9)-MIN(H9,I9)+J9)/2)
        )</f>
        <v>2.4</v>
      </c>
      <c r="L9" s="3"/>
      <c r="M9" s="3" t="str">
        <f>IF( K9&gt;= 6,
          K9,
          IF( NOT(AND(  ISNUMBER(K9),NOT( ISBLANK(L9) ))),
                  "INDEFINIDA",
                  (IF(L9="-",
                       K9,
                       (K9+L9)/2
                       )
                   )
               )
       )</f>
        <v>INDEFINIDA</v>
      </c>
      <c r="N9" s="4" t="str">
        <f t="shared" ref="N9:N16" si="1">IF(ISTEXT(K9),
        "INDEFINIDO",
       (IF(K9&gt;=6,
               "APROVADO",
               (IF(K9&lt;3,
                      "REPROVADO",
                      IF(AND(K9&gt;=3,ISBLANK(L9)),
                            "EXAME",
                            IF(M9&lt;5,
                                  "REPROVADO",
                                  "APROVADO")
                           )
                      )
               )
            )
        )
  )</f>
        <v>REPROVADO</v>
      </c>
      <c r="O9" s="5" t="s">
        <v>3</v>
      </c>
    </row>
    <row r="10" spans="3:15" x14ac:dyDescent="0.25">
      <c r="C10" s="7" t="s">
        <v>12</v>
      </c>
      <c r="D10" s="3" t="s">
        <v>3</v>
      </c>
      <c r="E10" s="3"/>
      <c r="F10" s="3"/>
      <c r="G10" s="3"/>
      <c r="H10" s="4">
        <f t="shared" ref="H10:H27" si="2">SUM(D10:E10)/(COUNTA(D10:E10)+COUNTBLANK(D10:E10))</f>
        <v>0</v>
      </c>
      <c r="I10" s="4">
        <f t="shared" si="0"/>
        <v>0</v>
      </c>
      <c r="J10" s="2"/>
      <c r="K10" s="3">
        <f t="shared" ref="K10:K18" si="3">IF(NOT(AND(ISNUMBER(H10),ISNUMBER(I10))),
         "INCOMPLETA",
         IF(MIN(H10,I10)&gt;J10,
              (H10+I10)/2,
             ((H10+I10)-MIN(H10,I10)+J10)/2)
        )</f>
        <v>0</v>
      </c>
      <c r="L10" s="3"/>
      <c r="M10" s="3" t="str">
        <f>IF( K10&gt;= 6,
          K10,
          IF( NOT(AND(  ISNUMBER(K10),NOT( ISBLANK(L10) ))),
                  "INDEFINIDA",
                  (IF(L10="-",
                       K10,
                       (K10+L10)/2
                       )
                   )
               )
       )</f>
        <v>INDEFINIDA</v>
      </c>
      <c r="N10" s="4" t="str">
        <f t="shared" si="1"/>
        <v>REPROVADO</v>
      </c>
      <c r="O10" s="5" t="s">
        <v>3</v>
      </c>
    </row>
    <row r="11" spans="3:15" x14ac:dyDescent="0.25">
      <c r="C11" s="6" t="s">
        <v>13</v>
      </c>
      <c r="D11" s="2">
        <v>0</v>
      </c>
      <c r="E11" s="2"/>
      <c r="F11" s="2"/>
      <c r="G11" s="2"/>
      <c r="H11" s="4">
        <f t="shared" si="2"/>
        <v>0</v>
      </c>
      <c r="I11" s="4">
        <f t="shared" si="0"/>
        <v>0</v>
      </c>
      <c r="J11" s="2"/>
      <c r="K11" s="3">
        <f t="shared" si="3"/>
        <v>0</v>
      </c>
      <c r="L11" s="3"/>
      <c r="M11" s="3" t="str">
        <f t="shared" ref="M11:M17" si="4">IF( K11&gt;= 6,
          K11,
          IF( NOT(AND(  ISNUMBER(K11),NOT( ISBLANK(L11) ))),
                  "INDEFINIDA",
                  (IF(L11="-",
                       K11,
                       (K11+L11)/2
                       )
                   )
               )
       )</f>
        <v>INDEFINIDA</v>
      </c>
      <c r="N11" s="4" t="str">
        <f t="shared" si="1"/>
        <v>REPROVADO</v>
      </c>
      <c r="O11" s="5"/>
    </row>
    <row r="12" spans="3:15" x14ac:dyDescent="0.25">
      <c r="C12" s="7" t="s">
        <v>14</v>
      </c>
      <c r="D12" s="3">
        <v>0</v>
      </c>
      <c r="E12" s="3"/>
      <c r="F12" s="3"/>
      <c r="G12" s="3"/>
      <c r="H12" s="4">
        <f t="shared" si="2"/>
        <v>0</v>
      </c>
      <c r="I12" s="4">
        <f t="shared" si="0"/>
        <v>0</v>
      </c>
      <c r="J12" s="2"/>
      <c r="K12" s="3">
        <f t="shared" si="3"/>
        <v>0</v>
      </c>
      <c r="L12" s="3"/>
      <c r="M12" s="3" t="str">
        <f t="shared" si="4"/>
        <v>INDEFINIDA</v>
      </c>
      <c r="N12" s="4" t="str">
        <f t="shared" si="1"/>
        <v>REPROVADO</v>
      </c>
      <c r="O12" s="5" t="s">
        <v>3</v>
      </c>
    </row>
    <row r="13" spans="3:15" x14ac:dyDescent="0.25">
      <c r="C13" s="6" t="s">
        <v>15</v>
      </c>
      <c r="D13" s="2">
        <v>2</v>
      </c>
      <c r="E13" s="2"/>
      <c r="F13" s="2"/>
      <c r="G13" s="2"/>
      <c r="H13" s="4">
        <f t="shared" si="2"/>
        <v>1</v>
      </c>
      <c r="I13" s="4">
        <f t="shared" si="0"/>
        <v>0</v>
      </c>
      <c r="J13" s="2"/>
      <c r="K13" s="3">
        <f t="shared" si="3"/>
        <v>0.5</v>
      </c>
      <c r="L13" s="3"/>
      <c r="M13" s="3" t="str">
        <f t="shared" si="4"/>
        <v>INDEFINIDA</v>
      </c>
      <c r="N13" s="4" t="str">
        <f t="shared" si="1"/>
        <v>REPROVADO</v>
      </c>
      <c r="O13" s="5" t="s">
        <v>3</v>
      </c>
    </row>
    <row r="14" spans="3:15" x14ac:dyDescent="0.25">
      <c r="C14" s="7" t="s">
        <v>16</v>
      </c>
      <c r="D14" s="3">
        <v>0</v>
      </c>
      <c r="E14" s="3"/>
      <c r="F14" s="3"/>
      <c r="G14" s="3"/>
      <c r="H14" s="4">
        <f t="shared" si="2"/>
        <v>0</v>
      </c>
      <c r="I14" s="4">
        <f t="shared" si="0"/>
        <v>0</v>
      </c>
      <c r="J14" s="2"/>
      <c r="K14" s="3">
        <f t="shared" si="3"/>
        <v>0</v>
      </c>
      <c r="L14" s="3"/>
      <c r="M14" s="3" t="str">
        <f t="shared" si="4"/>
        <v>INDEFINIDA</v>
      </c>
      <c r="N14" s="4" t="str">
        <f t="shared" si="1"/>
        <v>REPROVADO</v>
      </c>
      <c r="O14" s="5"/>
    </row>
    <row r="15" spans="3:15" x14ac:dyDescent="0.25">
      <c r="C15" s="6" t="s">
        <v>17</v>
      </c>
      <c r="D15" s="2">
        <f>0+0/2</f>
        <v>0</v>
      </c>
      <c r="E15" s="2"/>
      <c r="F15" s="2"/>
      <c r="G15" s="2"/>
      <c r="H15" s="4">
        <f t="shared" si="2"/>
        <v>0</v>
      </c>
      <c r="I15" s="4">
        <f t="shared" si="0"/>
        <v>0</v>
      </c>
      <c r="J15" s="2"/>
      <c r="K15" s="3">
        <f t="shared" si="3"/>
        <v>0</v>
      </c>
      <c r="L15" s="3"/>
      <c r="M15" s="3" t="str">
        <f t="shared" si="4"/>
        <v>INDEFINIDA</v>
      </c>
      <c r="N15" s="4" t="str">
        <f t="shared" si="1"/>
        <v>REPROVADO</v>
      </c>
      <c r="O15" s="5" t="s">
        <v>3</v>
      </c>
    </row>
    <row r="16" spans="3:15" x14ac:dyDescent="0.25">
      <c r="C16" s="7" t="s">
        <v>18</v>
      </c>
      <c r="D16" s="3">
        <v>0</v>
      </c>
      <c r="E16" s="3"/>
      <c r="F16" s="3"/>
      <c r="G16" s="3"/>
      <c r="H16" s="4">
        <f t="shared" si="2"/>
        <v>0</v>
      </c>
      <c r="I16" s="4">
        <f t="shared" si="0"/>
        <v>0</v>
      </c>
      <c r="J16" s="2"/>
      <c r="K16" s="3">
        <f t="shared" si="3"/>
        <v>0</v>
      </c>
      <c r="L16" s="3"/>
      <c r="M16" s="3" t="str">
        <f t="shared" si="4"/>
        <v>INDEFINIDA</v>
      </c>
      <c r="N16" s="4" t="str">
        <f t="shared" si="1"/>
        <v>REPROVADO</v>
      </c>
      <c r="O16" s="5"/>
    </row>
    <row r="17" spans="3:16" x14ac:dyDescent="0.25">
      <c r="C17" s="6" t="s">
        <v>19</v>
      </c>
      <c r="D17" s="2">
        <f>0+(1.1/2)</f>
        <v>0.55000000000000004</v>
      </c>
      <c r="E17" s="2"/>
      <c r="F17" s="2"/>
      <c r="G17" s="2"/>
      <c r="H17" s="4">
        <f t="shared" si="2"/>
        <v>0.27500000000000002</v>
      </c>
      <c r="I17" s="4">
        <f t="shared" si="0"/>
        <v>0</v>
      </c>
      <c r="J17" s="2"/>
      <c r="K17" s="3">
        <f t="shared" si="3"/>
        <v>0.13750000000000001</v>
      </c>
      <c r="L17" s="3"/>
      <c r="M17" s="3" t="str">
        <f t="shared" si="4"/>
        <v>INDEFINIDA</v>
      </c>
      <c r="N17" s="4" t="str">
        <f t="shared" ref="N17:N18" si="5">IF(ISTEXT(K17),
        "INDEFINIDO",
       (IF(K17&gt;=6,
               "APROVADO",
               (IF(K17&lt;3,
                      "REPROVADO",
                      IF(AND(K17&gt;=3,ISBLANK(L17)),
                            "EXAME",
                            IF(M17&lt;5,
                                  "REPROVADO",
                                  "APROVADO")
                           )
                      )
               )
            )
        )
  )</f>
        <v>REPROVADO</v>
      </c>
      <c r="O17" s="5" t="s">
        <v>3</v>
      </c>
    </row>
    <row r="18" spans="3:16" x14ac:dyDescent="0.25">
      <c r="C18" s="7" t="s">
        <v>20</v>
      </c>
      <c r="D18" s="3">
        <f>0+0</f>
        <v>0</v>
      </c>
      <c r="E18" s="3"/>
      <c r="F18" s="3"/>
      <c r="G18" s="3"/>
      <c r="H18" s="4">
        <f t="shared" si="2"/>
        <v>0</v>
      </c>
      <c r="I18" s="4">
        <f t="shared" si="0"/>
        <v>0</v>
      </c>
      <c r="J18" s="2"/>
      <c r="K18" s="3">
        <f t="shared" si="3"/>
        <v>0</v>
      </c>
      <c r="L18" s="3"/>
      <c r="M18" s="3" t="str">
        <f t="shared" ref="M18" si="6">IF( K18&gt;= 6,
          K18,
          IF( NOT(AND(  ISNUMBER(K18),NOT( ISBLANK(L18) ))),
                  "INDEFINIDA",
                  (IF(L18="-",
                       K18,
                       (K18+L18)/2
                       )
                   )
               )
       )</f>
        <v>INDEFINIDA</v>
      </c>
      <c r="N18" s="4" t="str">
        <f t="shared" si="5"/>
        <v>REPROVADO</v>
      </c>
      <c r="O18" s="5" t="s">
        <v>3</v>
      </c>
    </row>
    <row r="19" spans="3:16" x14ac:dyDescent="0.25">
      <c r="C19" s="6" t="s">
        <v>21</v>
      </c>
      <c r="D19" s="2">
        <f>- 0</f>
        <v>0</v>
      </c>
      <c r="E19" s="2"/>
      <c r="F19" s="2"/>
      <c r="G19" s="2"/>
      <c r="H19" s="4">
        <f t="shared" si="2"/>
        <v>0</v>
      </c>
      <c r="I19" s="4">
        <f t="shared" si="0"/>
        <v>0</v>
      </c>
      <c r="J19" s="2"/>
      <c r="K19" s="3">
        <f t="shared" ref="K19:K22" si="7">IF(NOT(AND(ISNUMBER(H19),ISNUMBER(I19))),
         "INCOMPLETA",
         IF(MIN(H19,I19)&gt;J19,
              (H19+I19)/2,
             ((H19+I19)-MIN(H19,I19)+J19)/2)
        )</f>
        <v>0</v>
      </c>
      <c r="L19" s="3"/>
      <c r="M19" s="3" t="str">
        <f t="shared" ref="M19:M22" si="8">IF( K19&gt;= 6,
          K19,
          IF( NOT(AND(  ISNUMBER(K19),NOT( ISBLANK(L19) ))),
                  "INDEFINIDA",
                  (IF(L19="-",
                       K19,
                       (K19+L19)/2
                       )
                   )
               )
       )</f>
        <v>INDEFINIDA</v>
      </c>
      <c r="N19" s="4" t="str">
        <f>IF(ISTEXT(K19),
        "INDEFINIDO",
       (IF(K19&gt;=6,
               "APROVADO",
               (IF(K19&lt;3,
                      "REPROVADO",
                      IF(AND(K19&gt;=3,ISBLANK(L19)),
                            "EXAME",
                            IF(M19&lt;5,
                                  "REPROVADO",
                                  "APROVADO")
                           )
                      )
               )
            )
        )
  )</f>
        <v>REPROVADO</v>
      </c>
      <c r="O19" s="5" t="s">
        <v>3</v>
      </c>
      <c r="P19" s="9"/>
    </row>
    <row r="20" spans="3:16" x14ac:dyDescent="0.25">
      <c r="C20" s="7" t="s">
        <v>22</v>
      </c>
      <c r="D20" s="3" t="s">
        <v>3</v>
      </c>
      <c r="E20" s="3"/>
      <c r="F20" s="3"/>
      <c r="G20" s="3"/>
      <c r="H20" s="4">
        <f t="shared" si="2"/>
        <v>0</v>
      </c>
      <c r="I20" s="4">
        <f t="shared" si="0"/>
        <v>0</v>
      </c>
      <c r="J20" s="2"/>
      <c r="K20" s="3">
        <f t="shared" si="7"/>
        <v>0</v>
      </c>
      <c r="L20" s="3"/>
      <c r="M20" s="3" t="str">
        <f t="shared" si="8"/>
        <v>INDEFINIDA</v>
      </c>
      <c r="N20" s="4" t="str">
        <f t="shared" ref="N20:N22" si="9">IF(ISTEXT(K20),
        "INDEFINIDO",
       (IF(K20&gt;=6,
               "APROVADO",
               (IF(K20&lt;3,
                      "REPROVADO",
                      IF(AND(K20&gt;=3,ISBLANK(L20)),
                            "EXAME",
                            IF(M20&lt;5,
                                  "REPROVADO",
                                  "APROVADO")
                           )
                      )
               )
            )
        )
  )</f>
        <v>REPROVADO</v>
      </c>
      <c r="O20" s="5" t="s">
        <v>3</v>
      </c>
    </row>
    <row r="21" spans="3:16" x14ac:dyDescent="0.25">
      <c r="C21" s="6" t="s">
        <v>23</v>
      </c>
      <c r="D21" s="2" t="s">
        <v>3</v>
      </c>
      <c r="E21" s="2"/>
      <c r="F21" s="2"/>
      <c r="G21" s="2"/>
      <c r="H21" s="4">
        <f t="shared" si="2"/>
        <v>0</v>
      </c>
      <c r="I21" s="4">
        <f t="shared" si="0"/>
        <v>0</v>
      </c>
      <c r="J21" s="2"/>
      <c r="K21" s="3">
        <f t="shared" si="7"/>
        <v>0</v>
      </c>
      <c r="L21" s="3"/>
      <c r="M21" s="3" t="str">
        <f t="shared" si="8"/>
        <v>INDEFINIDA</v>
      </c>
      <c r="N21" s="4" t="str">
        <f t="shared" si="9"/>
        <v>REPROVADO</v>
      </c>
      <c r="O21" s="5" t="s">
        <v>3</v>
      </c>
    </row>
    <row r="22" spans="3:16" x14ac:dyDescent="0.25">
      <c r="C22" s="7" t="s">
        <v>24</v>
      </c>
      <c r="D22" s="3" t="s">
        <v>3</v>
      </c>
      <c r="E22" s="3"/>
      <c r="F22" s="3"/>
      <c r="G22" s="3"/>
      <c r="H22" s="4">
        <f t="shared" si="2"/>
        <v>0</v>
      </c>
      <c r="I22" s="4">
        <f t="shared" si="0"/>
        <v>0</v>
      </c>
      <c r="J22" s="2"/>
      <c r="K22" s="3">
        <f t="shared" si="7"/>
        <v>0</v>
      </c>
      <c r="L22" s="3"/>
      <c r="M22" s="3" t="str">
        <f t="shared" si="8"/>
        <v>INDEFINIDA</v>
      </c>
      <c r="N22" s="4" t="str">
        <f t="shared" si="9"/>
        <v>REPROVADO</v>
      </c>
      <c r="O22" s="5" t="s">
        <v>3</v>
      </c>
    </row>
    <row r="23" spans="3:16" x14ac:dyDescent="0.25">
      <c r="C23" s="6" t="s">
        <v>25</v>
      </c>
      <c r="D23" s="2">
        <f>- 0</f>
        <v>0</v>
      </c>
      <c r="E23" s="2"/>
      <c r="F23" s="2"/>
      <c r="G23" s="2"/>
      <c r="H23" s="4">
        <f t="shared" si="2"/>
        <v>0</v>
      </c>
      <c r="I23" s="4">
        <f t="shared" si="0"/>
        <v>0</v>
      </c>
      <c r="J23" s="2"/>
      <c r="K23" s="3">
        <f t="shared" ref="K23:K27" si="10">IF(NOT(AND(ISNUMBER(H23),ISNUMBER(I23))),
         "INCOMPLETA",
         IF(MIN(H23,I23)&gt;J23,
              (H23+I23)/2,
             ((H23+I23)-MIN(H23,I23)+J23)/2)
        )</f>
        <v>0</v>
      </c>
      <c r="L23" s="3"/>
      <c r="M23" s="3" t="str">
        <f t="shared" ref="M23:M27" si="11">IF( K23&gt;= 6,
          K23,
          IF( NOT(AND(  ISNUMBER(K23),NOT( ISBLANK(L23) ))),
                  "INDEFINIDA",
                  (IF(L23="-",
                       K23,
                       (K23+L23)/2
                       )
                   )
               )
       )</f>
        <v>INDEFINIDA</v>
      </c>
      <c r="N23" s="4" t="str">
        <f t="shared" ref="N23:N27" si="12">IF(ISTEXT(K23),
        "INDEFINIDO",
       (IF(K23&gt;=6,
               "APROVADO",
               (IF(K23&lt;3,
                      "REPROVADO",
                      IF(AND(K23&gt;=3,ISBLANK(L23)),
                            "EXAME",
                            IF(M23&lt;5,
                                  "REPROVADO",
                                  "APROVADO")
                           )
                      )
               )
            )
        )
  )</f>
        <v>REPROVADO</v>
      </c>
      <c r="O23" s="5" t="s">
        <v>3</v>
      </c>
    </row>
    <row r="24" spans="3:16" x14ac:dyDescent="0.25">
      <c r="C24" s="7" t="s">
        <v>26</v>
      </c>
      <c r="D24" s="3">
        <f>0+(3.8/2)</f>
        <v>1.9</v>
      </c>
      <c r="E24" s="3"/>
      <c r="F24" s="3"/>
      <c r="G24" s="3"/>
      <c r="H24" s="4">
        <f t="shared" si="2"/>
        <v>0.95</v>
      </c>
      <c r="I24" s="4">
        <f t="shared" si="0"/>
        <v>0</v>
      </c>
      <c r="J24" s="2"/>
      <c r="K24" s="3">
        <f t="shared" si="10"/>
        <v>0.47499999999999998</v>
      </c>
      <c r="L24" s="3"/>
      <c r="M24" s="3" t="str">
        <f t="shared" si="11"/>
        <v>INDEFINIDA</v>
      </c>
      <c r="N24" s="4" t="str">
        <f t="shared" si="12"/>
        <v>REPROVADO</v>
      </c>
      <c r="O24" s="5" t="s">
        <v>3</v>
      </c>
    </row>
    <row r="25" spans="3:16" x14ac:dyDescent="0.25">
      <c r="C25" s="6" t="s">
        <v>27</v>
      </c>
      <c r="D25" s="2" t="s">
        <v>3</v>
      </c>
      <c r="E25" s="2"/>
      <c r="F25" s="2"/>
      <c r="G25" s="2"/>
      <c r="H25" s="4">
        <f t="shared" si="2"/>
        <v>0</v>
      </c>
      <c r="I25" s="4">
        <f t="shared" si="0"/>
        <v>0</v>
      </c>
      <c r="J25" s="2"/>
      <c r="K25" s="3">
        <f t="shared" si="10"/>
        <v>0</v>
      </c>
      <c r="L25" s="3"/>
      <c r="M25" s="3" t="str">
        <f t="shared" si="11"/>
        <v>INDEFINIDA</v>
      </c>
      <c r="N25" s="4" t="str">
        <f t="shared" si="12"/>
        <v>REPROVADO</v>
      </c>
      <c r="O25" s="5" t="s">
        <v>3</v>
      </c>
    </row>
    <row r="26" spans="3:16" x14ac:dyDescent="0.25">
      <c r="C26" s="7" t="s">
        <v>28</v>
      </c>
      <c r="D26" s="3" t="s">
        <v>3</v>
      </c>
      <c r="E26" s="3"/>
      <c r="F26" s="3"/>
      <c r="G26" s="3"/>
      <c r="H26" s="4">
        <f t="shared" si="2"/>
        <v>0</v>
      </c>
      <c r="I26" s="4">
        <f t="shared" si="0"/>
        <v>0</v>
      </c>
      <c r="J26" s="2"/>
      <c r="K26" s="3">
        <f t="shared" si="10"/>
        <v>0</v>
      </c>
      <c r="L26" s="3"/>
      <c r="M26" s="3" t="str">
        <f t="shared" si="11"/>
        <v>INDEFINIDA</v>
      </c>
      <c r="N26" s="4" t="str">
        <f t="shared" si="12"/>
        <v>REPROVADO</v>
      </c>
      <c r="O26" s="5" t="s">
        <v>3</v>
      </c>
    </row>
    <row r="27" spans="3:16" x14ac:dyDescent="0.25">
      <c r="C27" s="6" t="s">
        <v>29</v>
      </c>
      <c r="D27" s="2">
        <v>7.3</v>
      </c>
      <c r="E27" s="2"/>
      <c r="F27" s="2"/>
      <c r="G27" s="2"/>
      <c r="H27" s="4">
        <f t="shared" si="2"/>
        <v>3.65</v>
      </c>
      <c r="I27" s="4">
        <f t="shared" si="0"/>
        <v>0</v>
      </c>
      <c r="J27" s="2"/>
      <c r="K27" s="3">
        <f t="shared" si="10"/>
        <v>1.825</v>
      </c>
      <c r="L27" s="3"/>
      <c r="M27" s="3" t="str">
        <f t="shared" si="11"/>
        <v>INDEFINIDA</v>
      </c>
      <c r="N27" s="4" t="str">
        <f t="shared" si="12"/>
        <v>REPROVADO</v>
      </c>
      <c r="O27" s="5" t="s">
        <v>3</v>
      </c>
    </row>
    <row r="29" spans="3:16" x14ac:dyDescent="0.25">
      <c r="C29" s="12" t="s">
        <v>10</v>
      </c>
      <c r="D29" s="12"/>
      <c r="E29" s="12"/>
      <c r="F29" s="12"/>
    </row>
    <row r="30" spans="3:16" x14ac:dyDescent="0.25">
      <c r="C30" s="12" t="s">
        <v>11</v>
      </c>
      <c r="D30" s="12"/>
      <c r="E30" s="12"/>
      <c r="F30" s="12"/>
    </row>
    <row r="32" spans="3:16" x14ac:dyDescent="0.25">
      <c r="C32" s="11" t="s">
        <v>31</v>
      </c>
      <c r="D32" s="11"/>
      <c r="E32" s="11"/>
      <c r="F32" s="11"/>
      <c r="G32" s="11"/>
      <c r="H32" s="11"/>
      <c r="I32" s="11"/>
    </row>
    <row r="33" spans="3:5" x14ac:dyDescent="0.25">
      <c r="C33" t="s">
        <v>35</v>
      </c>
    </row>
    <row r="34" spans="3:5" x14ac:dyDescent="0.25">
      <c r="C34" s="11" t="s">
        <v>33</v>
      </c>
      <c r="D34" s="11"/>
      <c r="E34" s="8"/>
    </row>
    <row r="36" spans="3:5" x14ac:dyDescent="0.25">
      <c r="C36" s="8"/>
    </row>
  </sheetData>
  <mergeCells count="12">
    <mergeCell ref="C34:D34"/>
    <mergeCell ref="C30:F30"/>
    <mergeCell ref="K7:K8"/>
    <mergeCell ref="N7:N8"/>
    <mergeCell ref="J7:J8"/>
    <mergeCell ref="L7:L8"/>
    <mergeCell ref="M7:M8"/>
    <mergeCell ref="H7:H8"/>
    <mergeCell ref="I7:I8"/>
    <mergeCell ref="C29:F29"/>
    <mergeCell ref="F7:G7"/>
    <mergeCell ref="C32:I32"/>
  </mergeCells>
  <conditionalFormatting sqref="J9:M27 D9:G27">
    <cfRule type="cellIs" dxfId="2" priority="201" stopIfTrue="1" operator="lessThan">
      <formula>6</formula>
    </cfRule>
  </conditionalFormatting>
  <conditionalFormatting sqref="N9:N27 H9:I27">
    <cfRule type="cellIs" dxfId="1" priority="192" operator="lessThan">
      <formula>5</formula>
    </cfRule>
    <cfRule type="containsText" dxfId="0" priority="193" operator="containsText" text="REPROVADO">
      <formula>NOT(ISERROR(SEARCH("REPROVADO",H9)))</formula>
    </cfRule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7 B T W H z x h 1 e l A A A A 9 g A A A B I A H A B D b 2 5 m a W c v U G F j a 2 F n Z S 5 4 b W w g o h g A K K A U A A A A A A A A A A A A A A A A A A A A A A A A A A A A h Y 9 B D o I w F E S v Q r q n L d U Y Q j 4 l 0 a 0 k R h P j t q k V G q E Q W i x 3 c + G R v I I Y R d 2 5 n D d v M X O / 3 i A b 6 i q 4 q M 7 q x q Q o w h Q F y s j m q E 2 R o t 6 d w h h l H D Z C n k W h g l E 2 N h n s M U W l c 2 1 C i P c e + x l u u o I w S i N y y N c 7 W a p a o I + s / 8 u h N t Y J I x X i s H + N 4 Q x H b I 4 X L M Y U y A Q h 1 + Y r s H H v s / 2 B s O o r 1 3 e K t y 5 c b o F M E c j 7 A 3 8 A U E s D B B Q A A g A I A F O w U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s F N Y K I p H u A 4 A A A A R A A A A E w A c A E Z v c m 1 1 b G F z L 1 N l Y 3 R p b 2 4 x L m 0 g o h g A K K A U A A A A A A A A A A A A A A A A A A A A A A A A A A A A K 0 5 N L s n M z 1 M I h t C G 1 g B Q S w E C L Q A U A A I A C A B T s F N Y f P G H V 6 U A A A D 2 A A A A E g A A A A A A A A A A A A A A A A A A A A A A Q 2 9 u Z m l n L 1 B h Y 2 t h Z 2 U u e G 1 s U E s B A i 0 A F A A C A A g A U 7 B T W A / K 6 a u k A A A A 6 Q A A A B M A A A A A A A A A A A A A A A A A 8 Q A A A F t D b 2 5 0 Z W 5 0 X 1 R 5 c G V z X S 5 4 b W x Q S w E C L Q A U A A I A C A B T s F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Q P x h l n v N 0 2 r J E 4 U / T y 9 f A A A A A A C A A A A A A A Q Z g A A A A E A A C A A A A D 6 3 f T 0 I Y E + p O j w f z x R j l h w 5 l d L a q c j 7 E 7 F 0 G C w t b U a R Q A A A A A O g A A A A A I A A C A A A A C S 9 T e n F T m k F / K K l p d R N Q y P Y v E F V I j S / x Z 2 L K B c 2 j 3 M E l A A A A D d 2 N 2 h I j 6 n g 2 k m u j z n v O w y P l 8 q 0 X W + J a T 5 l g n i n E c e k U d W X C A K u 2 E b P 6 x V V N A U S z f r N x n n r N p C 2 v g 3 3 G D X c A 4 e K j P n J d I y w E s u N c 2 Z L c M D Q U A A A A A V k t j 0 y H o p c b p y + G y U H 0 2 a w r H 7 + B q O w B P c Y v C i Q g 9 q I E c J s o q g O M / a N o q B J o p A Z x M 8 j q W + P q l L S s 0 H H D E B D i 9 G < / D a t a M a s h u p > 
</file>

<file path=customXml/itemProps1.xml><?xml version="1.0" encoding="utf-8"?>
<ds:datastoreItem xmlns:ds="http://schemas.openxmlformats.org/officeDocument/2006/customXml" ds:itemID="{97A9B100-D29E-4019-9993-EF6E0036BB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 e Faltas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Lachi</dc:creator>
  <cp:lastModifiedBy>RICARDO LUÍS LACHI</cp:lastModifiedBy>
  <dcterms:created xsi:type="dcterms:W3CDTF">2020-02-16T21:12:53Z</dcterms:created>
  <dcterms:modified xsi:type="dcterms:W3CDTF">2025-04-23T18:50:39Z</dcterms:modified>
</cp:coreProperties>
</file>